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2"/>
  </bookViews>
  <sheets>
    <sheet name="กระแสเงินสด" sheetId="1" r:id="rId1"/>
    <sheet name="งบทดลอง" sheetId="2" r:id="rId2"/>
    <sheet name="รับ-จ่าย" sheetId="3" r:id="rId3"/>
  </sheets>
  <definedNames/>
  <calcPr fullCalcOnLoad="1"/>
</workbook>
</file>

<file path=xl/sharedStrings.xml><?xml version="1.0" encoding="utf-8"?>
<sst xmlns="http://schemas.openxmlformats.org/spreadsheetml/2006/main" count="302" uniqueCount="148">
  <si>
    <t>เทศบาลตำบลเทพาลัย</t>
  </si>
  <si>
    <t xml:space="preserve">เดือน  </t>
  </si>
  <si>
    <t>พฤศจิกายน   2556</t>
  </si>
  <si>
    <t>รายงาน รับ - จ่าย เงินสด</t>
  </si>
  <si>
    <t>ปีงบประมาณ  2556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</si>
  <si>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</si>
  <si>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</si>
  <si>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</si>
  <si>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</si>
  <si>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</si>
  <si>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</si>
  <si>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</si>
  <si>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</si>
  <si>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</si>
  <si>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</si>
  <si>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</si>
  <si>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</si>
  <si>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</si>
  <si>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</si>
  <si>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</si>
  <si>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</si>
  <si>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</si>
  <si>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</si>
  <si>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</si>
  <si>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</si>
  <si>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</si>
  <si>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</si>
  <si>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</si>
  <si>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</si>
  <si>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</si>
  <si>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</si>
  <si>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</si>
  <si>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เงินอุดหนุนเฉพาะกิจ</t>
  </si>
  <si>
    <t>440000</t>
  </si>
  <si>
    <t>เงินอุดหนุนทั่วไป ภายใต้แผนปฎิบัติการไทยเข็มแข็ง</t>
  </si>
  <si>
    <t>431000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</si>
  <si>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</si>
  <si>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</si>
  <si>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</si>
  <si>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</si>
  <si>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</si>
  <si>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</si>
  <si>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</si>
  <si>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</si>
  <si>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</si>
  <si>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</si>
  <si>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</si>
  <si>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</si>
  <si>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</si>
  <si>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</si>
  <si>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</si>
  <si>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</si>
  <si>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</si>
  <si>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</si>
  <si>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</si>
  <si>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</si>
  <si>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</si>
  <si>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</si>
  <si>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</si>
  <si>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</si>
  <si>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ภาษีหน้าฎีกา</t>
  </si>
  <si>
    <t>เงินเกินบัญชี</t>
  </si>
  <si>
    <t>230200</t>
  </si>
  <si>
    <t xml:space="preserve">  รวมรายรับ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</si>
  <si>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</si>
  <si>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</si>
  <si>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</si>
  <si>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</si>
  <si>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</si>
  <si>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</si>
  <si>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</si>
  <si>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</si>
  <si>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</si>
  <si>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</si>
  <si>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</si>
  <si>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</si>
  <si>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</si>
  <si>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</si>
  <si>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</si>
  <si>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</si>
  <si>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</si>
  <si>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</si>
  <si>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</si>
  <si>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</si>
  <si>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</si>
  <si>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</si>
  <si>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</si>
  <si>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(เงินอุดหนุนเฉพาะกิจ)</t>
  </si>
  <si>
    <t>เงินเดือน (ฝ่ายประจำ ) เงินอุดหนุนเฉพาะกิจ</t>
  </si>
  <si>
    <t>ค่าครุภัณฑ์(เงินอุดหนุนเฉพาะกิจ)</t>
  </si>
  <si>
    <t>ค่าตอบแทน(เงินอุดหนุนเฉพาะกิจ)</t>
  </si>
  <si>
    <t>ค่าใช้สอย(เงินอุดหนุนเฉพาะกิจ)</t>
  </si>
  <si>
    <t>ค่าวัสดุ(เงินอุดหนุนเฉพาะกิจ)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</si>
  <si>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</si>
  <si>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</si>
  <si>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</si>
  <si>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</si>
  <si>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</si>
  <si>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</si>
  <si>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>(1,050,748</t>
  </si>
  <si>
    <t>80)</t>
  </si>
  <si>
    <t xml:space="preserve"> (ต่ำกว่า)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</si>
  <si>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</si>
  <si>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</si>
  <si>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</si>
  <si>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</si>
  <si>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</si>
  <si>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</si>
  <si>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</si>
  <si>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</si>
  <si>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 ออมทรัพย์ ออมสิน (396-3)</t>
  </si>
  <si>
    <t>110201</t>
  </si>
  <si>
    <t xml:space="preserve">                        -  ออมทรัพย์ ออมสิน 742-9)</t>
  </si>
  <si>
    <t xml:space="preserve">                       -  ประจำ  กรุงไทย 726-4</t>
  </si>
  <si>
    <t>110202</t>
  </si>
  <si>
    <t xml:space="preserve">                       -  ออมทรัพย์  กรุงไทย 278-3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</si>
  <si>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</si>
  <si>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</si>
  <si>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</si>
  <si>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  - ภาษีบำรุงท้องที่</t>
  </si>
  <si>
    <t xml:space="preserve">  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</si>
  <si>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</si>
  <si>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</si>
  <si>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</si>
  <si>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</si>
  <si>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</si>
  <si>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</si>
  <si>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</si>
  <si>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</si>
  <si>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</si>
  <si>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</si>
  <si>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</si>
  <si>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</si>
  <si>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</si>
  <si>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 29  พฤศจิกายน  2556</t>
  </si>
  <si>
    <t>รายรับ</t>
  </si>
  <si>
    <t>ตั้งแต่ต้นปี</t>
  </si>
  <si>
    <t>รับเงินรายรับ</t>
  </si>
  <si>
    <t>รับเงินรับฝาก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</si>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</sst>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18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49" fontId="21" fillId="0" borderId="0" xfId="47" applyNumberFormat="1" applyFont="1">
      <alignment/>
      <protection/>
    </xf>
    <xf numFmtId="0" fontId="22" fillId="0" borderId="0" xfId="47" applyFont="1">
      <alignment/>
      <protection/>
    </xf>
    <xf numFmtId="0" fontId="19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22" fillId="0" borderId="10" xfId="47" applyFont="1" applyBorder="1" applyAlignment="1">
      <alignment horizontal="center"/>
      <protection/>
    </xf>
    <xf numFmtId="0" fontId="22" fillId="0" borderId="11" xfId="47" applyFont="1" applyBorder="1" applyAlignment="1">
      <alignment horizontal="center"/>
      <protection/>
    </xf>
    <xf numFmtId="0" fontId="22" fillId="0" borderId="12" xfId="47" applyFont="1" applyBorder="1" applyAlignment="1">
      <alignment horizontal="center"/>
      <protection/>
    </xf>
    <xf numFmtId="0" fontId="22" fillId="0" borderId="13" xfId="47" applyFont="1" applyBorder="1">
      <alignment/>
      <protection/>
    </xf>
    <xf numFmtId="0" fontId="22" fillId="0" borderId="14" xfId="47" applyFont="1" applyBorder="1" applyAlignment="1">
      <alignment horizontal="center"/>
      <protection/>
    </xf>
    <xf numFmtId="0" fontId="22" fillId="0" borderId="15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8" xfId="47" applyFont="1" applyBorder="1" applyAlignment="1">
      <alignment horizontal="center"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>
      <alignment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 applyAlignment="1">
      <alignment horizontal="center"/>
      <protection/>
    </xf>
    <xf numFmtId="187" fontId="22" fillId="0" borderId="16" xfId="47" applyNumberFormat="1" applyFont="1" applyBorder="1">
      <alignment/>
      <protection/>
    </xf>
    <xf numFmtId="0" fontId="22" fillId="0" borderId="16" xfId="47" applyFont="1" applyBorder="1">
      <alignment/>
      <protection/>
    </xf>
    <xf numFmtId="188" fontId="22" fillId="0" borderId="13" xfId="47" applyNumberFormat="1" applyFont="1" applyBorder="1">
      <alignment/>
      <protection/>
    </xf>
    <xf numFmtId="188" fontId="22" fillId="0" borderId="13" xfId="47" applyNumberFormat="1" applyFont="1" applyBorder="1" applyAlignment="1">
      <alignment horizontal="center"/>
      <protection/>
    </xf>
    <xf numFmtId="188" fontId="22" fillId="0" borderId="13" xfId="47" applyNumberFormat="1" applyFont="1" applyBorder="1" applyAlignment="1">
      <alignment vertical="center"/>
      <protection/>
    </xf>
    <xf numFmtId="189" fontId="22" fillId="0" borderId="13" xfId="47" applyNumberFormat="1" applyFont="1" applyBorder="1" applyAlignment="1">
      <alignment horizontal="center" vertical="center"/>
      <protection/>
    </xf>
    <xf numFmtId="188" fontId="22" fillId="0" borderId="21" xfId="47" applyNumberFormat="1" applyFont="1" applyBorder="1">
      <alignment/>
      <protection/>
    </xf>
    <xf numFmtId="188" fontId="22" fillId="0" borderId="21" xfId="47" applyNumberFormat="1" applyFont="1" applyBorder="1" applyAlignment="1">
      <alignment horizontal="center"/>
      <protection/>
    </xf>
    <xf numFmtId="0" fontId="22" fillId="0" borderId="21" xfId="47" applyFont="1" applyBorder="1">
      <alignment/>
      <protection/>
    </xf>
    <xf numFmtId="49" fontId="22" fillId="0" borderId="21" xfId="47" applyNumberFormat="1" applyFont="1" applyBorder="1">
      <alignment/>
      <protection/>
    </xf>
    <xf numFmtId="3" fontId="22" fillId="0" borderId="16" xfId="47" applyNumberFormat="1" applyFont="1" applyBorder="1">
      <alignment/>
      <protection/>
    </xf>
    <xf numFmtId="188" fontId="22" fillId="0" borderId="16" xfId="47" applyNumberFormat="1" applyFont="1" applyBorder="1">
      <alignment/>
      <protection/>
    </xf>
    <xf numFmtId="189" fontId="22" fillId="0" borderId="16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>
      <alignment horizontal="center"/>
      <protection/>
    </xf>
    <xf numFmtId="0" fontId="22" fillId="0" borderId="16" xfId="47" applyFont="1" applyBorder="1" applyAlignment="1">
      <alignment horizontal="right"/>
      <protection/>
    </xf>
    <xf numFmtId="188" fontId="22" fillId="0" borderId="16" xfId="47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47" applyNumberFormat="1" applyFont="1" applyBorder="1">
      <alignment/>
      <protection/>
    </xf>
    <xf numFmtId="0" fontId="22" fillId="0" borderId="22" xfId="47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 quotePrefix="1">
      <alignment horizontal="center"/>
      <protection/>
    </xf>
    <xf numFmtId="188" fontId="22" fillId="0" borderId="22" xfId="47" applyNumberFormat="1" applyFont="1" applyBorder="1" applyAlignment="1">
      <alignment horizontal="right"/>
      <protection/>
    </xf>
    <xf numFmtId="191" fontId="22" fillId="0" borderId="0" xfId="47" applyNumberFormat="1" applyFont="1">
      <alignment/>
      <protection/>
    </xf>
    <xf numFmtId="0" fontId="24" fillId="0" borderId="16" xfId="47" applyFont="1" applyBorder="1">
      <alignment/>
      <protection/>
    </xf>
    <xf numFmtId="188" fontId="22" fillId="0" borderId="16" xfId="47" applyNumberFormat="1" applyFont="1" applyBorder="1" applyAlignment="1">
      <alignment horizontal="center"/>
      <protection/>
    </xf>
    <xf numFmtId="3" fontId="22" fillId="0" borderId="16" xfId="47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47" applyNumberFormat="1" applyFont="1" applyBorder="1">
      <alignment/>
      <protection/>
    </xf>
    <xf numFmtId="0" fontId="22" fillId="0" borderId="22" xfId="47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47" applyNumberFormat="1" applyFont="1" applyBorder="1">
      <alignment/>
      <protection/>
    </xf>
    <xf numFmtId="0" fontId="22" fillId="0" borderId="24" xfId="47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47" applyNumberFormat="1" applyFont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188" fontId="22" fillId="0" borderId="24" xfId="47" applyNumberFormat="1" applyFont="1" applyBorder="1">
      <alignment/>
      <protection/>
    </xf>
    <xf numFmtId="188" fontId="22" fillId="0" borderId="20" xfId="47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47" applyFont="1" applyBorder="1" applyAlignment="1">
      <alignment vertical="center"/>
      <protection/>
    </xf>
    <xf numFmtId="188" fontId="22" fillId="0" borderId="16" xfId="47" applyNumberFormat="1" applyFont="1" applyBorder="1" applyAlignment="1">
      <alignment vertical="center"/>
      <protection/>
    </xf>
    <xf numFmtId="188" fontId="22" fillId="0" borderId="16" xfId="47" applyNumberFormat="1" applyFont="1" applyBorder="1" applyAlignment="1">
      <alignment horizontal="center" vertical="center"/>
      <protection/>
    </xf>
    <xf numFmtId="0" fontId="25" fillId="0" borderId="16" xfId="47" applyFont="1" applyBorder="1" applyAlignment="1">
      <alignment vertical="center"/>
      <protection/>
    </xf>
    <xf numFmtId="189" fontId="22" fillId="0" borderId="16" xfId="47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43" fontId="22" fillId="0" borderId="0" xfId="47" applyNumberFormat="1" applyFont="1">
      <alignment/>
      <protection/>
    </xf>
    <xf numFmtId="0" fontId="26" fillId="0" borderId="16" xfId="47" applyFont="1" applyBorder="1">
      <alignment/>
      <protection/>
    </xf>
    <xf numFmtId="0" fontId="22" fillId="0" borderId="25" xfId="47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47" applyFont="1" applyBorder="1" applyAlignment="1">
      <alignment horizontal="center" vertical="center"/>
      <protection/>
    </xf>
    <xf numFmtId="188" fontId="22" fillId="0" borderId="24" xfId="47" applyNumberFormat="1" applyFont="1" applyBorder="1" applyAlignment="1">
      <alignment vertical="center"/>
      <protection/>
    </xf>
    <xf numFmtId="189" fontId="22" fillId="0" borderId="22" xfId="47" applyNumberFormat="1" applyFont="1" applyBorder="1" applyAlignment="1">
      <alignment horizontal="center" vertical="center"/>
      <protection/>
    </xf>
    <xf numFmtId="0" fontId="22" fillId="0" borderId="25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0" xfId="47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47" applyNumberFormat="1" applyFont="1" applyBorder="1" applyAlignment="1">
      <alignment horizontal="center"/>
      <protection/>
    </xf>
    <xf numFmtId="0" fontId="22" fillId="0" borderId="0" xfId="47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47" applyNumberFormat="1" applyFont="1" applyBorder="1" applyAlignment="1">
      <alignment horizontal="center" vertical="center"/>
      <protection/>
    </xf>
    <xf numFmtId="188" fontId="22" fillId="0" borderId="27" xfId="47" applyNumberFormat="1" applyFont="1" applyBorder="1" applyAlignment="1">
      <alignment vertical="center"/>
      <protection/>
    </xf>
    <xf numFmtId="188" fontId="22" fillId="0" borderId="0" xfId="47" applyNumberFormat="1" applyFont="1">
      <alignment/>
      <protection/>
    </xf>
    <xf numFmtId="0" fontId="29" fillId="0" borderId="0" xfId="47" applyFont="1" applyAlignment="1">
      <alignment horizontal="center"/>
      <protection/>
    </xf>
    <xf numFmtId="0" fontId="18" fillId="0" borderId="0" xfId="47">
      <alignment/>
      <protection/>
    </xf>
    <xf numFmtId="192" fontId="29" fillId="0" borderId="0" xfId="47" applyNumberFormat="1" applyFont="1" applyAlignment="1">
      <alignment horizontal="center" vertical="top"/>
      <protection/>
    </xf>
    <xf numFmtId="0" fontId="29" fillId="0" borderId="22" xfId="47" applyFont="1" applyBorder="1" applyAlignment="1">
      <alignment horizontal="center" vertical="center"/>
      <protection/>
    </xf>
    <xf numFmtId="190" fontId="30" fillId="0" borderId="22" xfId="40" applyNumberFormat="1" applyFont="1" applyBorder="1" applyAlignment="1">
      <alignment horizontal="center" vertical="center"/>
    </xf>
    <xf numFmtId="0" fontId="30" fillId="0" borderId="22" xfId="47" applyFont="1" applyBorder="1" applyAlignment="1">
      <alignment horizontal="center" vertical="center"/>
      <protection/>
    </xf>
    <xf numFmtId="0" fontId="27" fillId="0" borderId="28" xfId="47" applyFont="1" applyBorder="1">
      <alignment/>
      <protection/>
    </xf>
    <xf numFmtId="49" fontId="27" fillId="0" borderId="28" xfId="47" applyNumberFormat="1" applyFont="1" applyBorder="1" applyAlignment="1">
      <alignment horizontal="center"/>
      <protection/>
    </xf>
    <xf numFmtId="190" fontId="18" fillId="0" borderId="28" xfId="40" applyNumberFormat="1" applyFont="1" applyBorder="1" applyAlignment="1">
      <alignment horizontal="right"/>
    </xf>
    <xf numFmtId="190" fontId="18" fillId="0" borderId="28" xfId="40" applyNumberFormat="1" applyFont="1" applyBorder="1" applyAlignment="1">
      <alignment horizontal="center"/>
    </xf>
    <xf numFmtId="190" fontId="0" fillId="0" borderId="28" xfId="40" applyNumberFormat="1" applyFont="1" applyBorder="1" applyAlignment="1">
      <alignment horizontal="right"/>
    </xf>
    <xf numFmtId="189" fontId="27" fillId="0" borderId="28" xfId="40" applyNumberFormat="1" applyFont="1" applyBorder="1" applyAlignment="1">
      <alignment horizontal="center"/>
    </xf>
    <xf numFmtId="189" fontId="18" fillId="0" borderId="28" xfId="40" applyNumberFormat="1" applyFont="1" applyBorder="1" applyAlignment="1">
      <alignment horizontal="center"/>
    </xf>
    <xf numFmtId="0" fontId="27" fillId="0" borderId="28" xfId="47" applyFont="1" applyBorder="1" applyAlignment="1">
      <alignment/>
      <protection/>
    </xf>
    <xf numFmtId="0" fontId="27" fillId="0" borderId="28" xfId="47" applyFont="1" applyBorder="1" applyAlignment="1">
      <alignment horizontal="center"/>
      <protection/>
    </xf>
    <xf numFmtId="49" fontId="27" fillId="0" borderId="29" xfId="47" applyNumberFormat="1" applyFont="1" applyBorder="1" applyAlignment="1">
      <alignment horizontal="center"/>
      <protection/>
    </xf>
    <xf numFmtId="190" fontId="18" fillId="0" borderId="28" xfId="40" applyNumberFormat="1" applyFont="1" applyBorder="1" applyAlignment="1">
      <alignment/>
    </xf>
    <xf numFmtId="190" fontId="27" fillId="0" borderId="28" xfId="40" applyNumberFormat="1" applyFont="1" applyBorder="1" applyAlignment="1">
      <alignment/>
    </xf>
    <xf numFmtId="0" fontId="27" fillId="0" borderId="30" xfId="47" applyFont="1" applyBorder="1">
      <alignment/>
      <protection/>
    </xf>
    <xf numFmtId="49" fontId="27" fillId="0" borderId="31" xfId="47" applyNumberFormat="1" applyFont="1" applyBorder="1" applyAlignment="1">
      <alignment horizontal="center"/>
      <protection/>
    </xf>
    <xf numFmtId="190" fontId="18" fillId="0" borderId="30" xfId="40" applyNumberFormat="1" applyFont="1" applyBorder="1" applyAlignment="1">
      <alignment horizontal="right"/>
    </xf>
    <xf numFmtId="190" fontId="18" fillId="0" borderId="30" xfId="40" applyNumberFormat="1" applyFont="1" applyBorder="1" applyAlignment="1">
      <alignment horizontal="center"/>
    </xf>
    <xf numFmtId="189" fontId="18" fillId="0" borderId="30" xfId="40" applyNumberFormat="1" applyFont="1" applyBorder="1" applyAlignment="1">
      <alignment horizontal="center"/>
    </xf>
    <xf numFmtId="0" fontId="27" fillId="0" borderId="27" xfId="47" applyFont="1" applyBorder="1" applyAlignment="1">
      <alignment vertical="center"/>
      <protection/>
    </xf>
    <xf numFmtId="0" fontId="27" fillId="0" borderId="32" xfId="47" applyFont="1" applyBorder="1" applyAlignment="1">
      <alignment horizontal="center" vertical="center"/>
      <protection/>
    </xf>
    <xf numFmtId="190" fontId="29" fillId="0" borderId="27" xfId="40" applyNumberFormat="1" applyFont="1" applyBorder="1" applyAlignment="1">
      <alignment vertical="center"/>
    </xf>
    <xf numFmtId="189" fontId="29" fillId="0" borderId="27" xfId="40" applyNumberFormat="1" applyFont="1" applyBorder="1" applyAlignment="1">
      <alignment horizontal="center" vertical="center"/>
    </xf>
    <xf numFmtId="0" fontId="31" fillId="0" borderId="0" xfId="47" applyFont="1" applyAlignment="1">
      <alignment horizontal="center"/>
      <protection/>
    </xf>
    <xf numFmtId="0" fontId="32" fillId="0" borderId="0" xfId="47" applyFont="1">
      <alignment/>
      <protection/>
    </xf>
    <xf numFmtId="0" fontId="21" fillId="0" borderId="0" xfId="47" applyFont="1" applyAlignment="1">
      <alignment horizontal="center"/>
      <protection/>
    </xf>
    <xf numFmtId="4" fontId="32" fillId="0" borderId="0" xfId="47" applyNumberFormat="1" applyFont="1" applyAlignment="1">
      <alignment horizontal="right"/>
      <protection/>
    </xf>
    <xf numFmtId="4" fontId="32" fillId="0" borderId="0" xfId="47" applyNumberFormat="1" applyFont="1">
      <alignment/>
      <protection/>
    </xf>
    <xf numFmtId="43" fontId="32" fillId="0" borderId="0" xfId="38" applyFont="1" applyAlignment="1">
      <alignment horizontal="right"/>
    </xf>
    <xf numFmtId="43" fontId="32" fillId="0" borderId="0" xfId="38" applyFont="1" applyFill="1" applyAlignment="1">
      <alignment horizontal="right"/>
    </xf>
    <xf numFmtId="4" fontId="32" fillId="0" borderId="0" xfId="47" applyNumberFormat="1" applyFont="1" applyFill="1" applyAlignment="1">
      <alignment horizontal="right"/>
      <protection/>
    </xf>
    <xf numFmtId="0" fontId="32" fillId="0" borderId="0" xfId="47" applyFont="1" applyAlignment="1">
      <alignment vertical="center"/>
      <protection/>
    </xf>
    <xf numFmtId="4" fontId="32" fillId="0" borderId="33" xfId="47" applyNumberFormat="1" applyFont="1" applyBorder="1" applyAlignment="1">
      <alignment horizontal="right" vertical="center"/>
      <protection/>
    </xf>
    <xf numFmtId="4" fontId="32" fillId="0" borderId="0" xfId="47" applyNumberFormat="1" applyFont="1" applyBorder="1" applyAlignment="1">
      <alignment horizontal="right" vertical="center"/>
      <protection/>
    </xf>
    <xf numFmtId="4" fontId="32" fillId="0" borderId="33" xfId="47" applyNumberFormat="1" applyFont="1" applyFill="1" applyBorder="1" applyAlignment="1">
      <alignment horizontal="right" vertical="center"/>
      <protection/>
    </xf>
    <xf numFmtId="0" fontId="32" fillId="0" borderId="0" xfId="47" applyFont="1" applyFill="1">
      <alignment/>
      <protection/>
    </xf>
    <xf numFmtId="43" fontId="32" fillId="0" borderId="0" xfId="38" applyNumberFormat="1" applyFont="1" applyBorder="1" applyAlignment="1">
      <alignment horizontal="right"/>
    </xf>
    <xf numFmtId="0" fontId="32" fillId="0" borderId="0" xfId="47" applyFont="1" applyBorder="1">
      <alignment/>
      <protection/>
    </xf>
    <xf numFmtId="4" fontId="32" fillId="0" borderId="33" xfId="47" applyNumberFormat="1" applyFont="1" applyBorder="1" applyAlignment="1">
      <alignment horizontal="right"/>
      <protection/>
    </xf>
    <xf numFmtId="43" fontId="32" fillId="0" borderId="0" xfId="38" applyFont="1" applyBorder="1" applyAlignment="1" quotePrefix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34">
      <selection activeCell="F1" sqref="F1:J16384"/>
    </sheetView>
  </sheetViews>
  <sheetFormatPr defaultColWidth="9.140625" defaultRowHeight="15"/>
  <cols>
    <col min="1" max="1" width="9.00390625" style="90" customWidth="1"/>
    <col min="2" max="2" width="33.00390625" style="90" customWidth="1"/>
    <col min="3" max="3" width="16.140625" style="90" customWidth="1"/>
    <col min="4" max="4" width="3.421875" style="90" customWidth="1"/>
    <col min="5" max="5" width="13.7109375" style="90" customWidth="1"/>
    <col min="6" max="16384" width="9.00390625" style="90" customWidth="1"/>
  </cols>
  <sheetData>
    <row r="1" spans="1:5" ht="22.5" customHeight="1">
      <c r="A1" s="116" t="s">
        <v>0</v>
      </c>
      <c r="B1" s="116"/>
      <c r="C1" s="116"/>
      <c r="D1" s="116"/>
      <c r="E1" s="116"/>
    </row>
    <row r="2" spans="1:5" ht="22.5" customHeight="1">
      <c r="A2" s="6" t="s">
        <v>133</v>
      </c>
      <c r="B2" s="6"/>
      <c r="C2" s="6"/>
      <c r="D2" s="6"/>
      <c r="E2" s="6"/>
    </row>
    <row r="3" spans="1:5" ht="28.5" customHeight="1">
      <c r="A3" s="6" t="s">
        <v>134</v>
      </c>
      <c r="B3" s="6"/>
      <c r="C3" s="6"/>
      <c r="D3" s="6"/>
      <c r="E3" s="6"/>
    </row>
    <row r="4" spans="1:5" ht="22.5" customHeight="1">
      <c r="A4" s="3" t="s">
        <v>135</v>
      </c>
      <c r="B4" s="117"/>
      <c r="C4" s="118" t="s">
        <v>6</v>
      </c>
      <c r="D4" s="118"/>
      <c r="E4" s="118" t="s">
        <v>136</v>
      </c>
    </row>
    <row r="5" spans="1:5" ht="22.5" customHeight="1">
      <c r="A5" s="117"/>
      <c r="B5" s="117" t="s">
        <v>137</v>
      </c>
      <c r="C5" s="119">
        <v>2394157.98</v>
      </c>
      <c r="D5" s="120"/>
      <c r="E5" s="119">
        <v>2647484.56</v>
      </c>
    </row>
    <row r="6" spans="1:5" ht="22.5" customHeight="1">
      <c r="A6" s="117"/>
      <c r="B6" s="117" t="s">
        <v>138</v>
      </c>
      <c r="C6" s="119">
        <v>389305.29</v>
      </c>
      <c r="D6" s="120"/>
      <c r="E6" s="119">
        <v>780723.6</v>
      </c>
    </row>
    <row r="7" spans="1:5" ht="22.5" customHeight="1">
      <c r="A7" s="117"/>
      <c r="B7" s="117" t="s">
        <v>126</v>
      </c>
      <c r="C7" s="121"/>
      <c r="D7" s="117"/>
      <c r="E7" s="121"/>
    </row>
    <row r="8" spans="1:5" ht="22.5" customHeight="1">
      <c r="A8" s="117"/>
      <c r="B8" s="117" t="s">
        <v>60</v>
      </c>
      <c r="C8" s="119"/>
      <c r="D8" s="117"/>
      <c r="E8" s="119"/>
    </row>
    <row r="9" spans="1:5" ht="22.5" customHeight="1">
      <c r="A9" s="117"/>
      <c r="B9" s="117" t="s">
        <v>61</v>
      </c>
      <c r="C9" s="119"/>
      <c r="D9" s="117"/>
      <c r="E9" s="119"/>
    </row>
    <row r="10" spans="1:5" ht="22.5" customHeight="1">
      <c r="A10" s="117"/>
      <c r="B10" s="117" t="s">
        <v>50</v>
      </c>
      <c r="C10" s="119"/>
      <c r="D10" s="117"/>
      <c r="E10" s="119"/>
    </row>
    <row r="11" spans="1:5" ht="22.5" customHeight="1">
      <c r="A11" s="117"/>
      <c r="B11" s="117" t="s">
        <v>56</v>
      </c>
      <c r="C11" s="119">
        <v>2475</v>
      </c>
      <c r="D11" s="117"/>
      <c r="E11" s="119">
        <v>4950</v>
      </c>
    </row>
    <row r="12" spans="1:5" ht="22.5" customHeight="1">
      <c r="A12" s="117"/>
      <c r="B12" s="117" t="s">
        <v>139</v>
      </c>
      <c r="C12" s="121">
        <v>60000</v>
      </c>
      <c r="D12" s="117"/>
      <c r="E12" s="121">
        <v>60000</v>
      </c>
    </row>
    <row r="13" spans="1:5" ht="22.5" customHeight="1">
      <c r="A13" s="117"/>
      <c r="B13" s="117" t="s">
        <v>140</v>
      </c>
      <c r="C13" s="121"/>
      <c r="D13" s="117"/>
      <c r="E13" s="122"/>
    </row>
    <row r="14" spans="1:5" ht="22.5" customHeight="1">
      <c r="A14" s="117"/>
      <c r="B14" s="117" t="s">
        <v>141</v>
      </c>
      <c r="C14" s="121"/>
      <c r="D14" s="117"/>
      <c r="E14" s="122"/>
    </row>
    <row r="15" spans="1:5" ht="22.5" customHeight="1">
      <c r="A15" s="117"/>
      <c r="B15" s="117" t="s">
        <v>142</v>
      </c>
      <c r="C15" s="121"/>
      <c r="D15" s="117"/>
      <c r="E15" s="122"/>
    </row>
    <row r="16" spans="1:5" ht="22.5" customHeight="1">
      <c r="A16" s="117"/>
      <c r="B16" s="117" t="s">
        <v>143</v>
      </c>
      <c r="C16" s="119"/>
      <c r="D16" s="117"/>
      <c r="E16" s="123"/>
    </row>
    <row r="17" spans="1:5" ht="22.5" customHeight="1">
      <c r="A17" s="117"/>
      <c r="B17" s="117" t="s">
        <v>144</v>
      </c>
      <c r="C17" s="119"/>
      <c r="D17" s="117"/>
      <c r="E17" s="123"/>
    </row>
    <row r="18" spans="1:5" ht="22.5" customHeight="1" thickBot="1">
      <c r="A18" s="124"/>
      <c r="B18" s="124"/>
      <c r="C18" s="125">
        <f>SUM(C5:C17)</f>
        <v>2845938.27</v>
      </c>
      <c r="D18" s="126"/>
      <c r="E18" s="127">
        <f>SUM(E5:E17)</f>
        <v>3493158.16</v>
      </c>
    </row>
    <row r="19" spans="1:5" ht="22.5" customHeight="1" thickTop="1">
      <c r="A19" s="3" t="s">
        <v>64</v>
      </c>
      <c r="B19" s="117"/>
      <c r="C19" s="117"/>
      <c r="D19" s="117"/>
      <c r="E19" s="128"/>
    </row>
    <row r="20" spans="1:5" ht="22.5" customHeight="1">
      <c r="A20" s="117"/>
      <c r="B20" s="117" t="s">
        <v>145</v>
      </c>
      <c r="C20" s="120">
        <v>1493534.28</v>
      </c>
      <c r="D20" s="117"/>
      <c r="E20" s="120">
        <v>2523078.28</v>
      </c>
    </row>
    <row r="21" spans="1:5" ht="22.5" customHeight="1">
      <c r="A21" s="117"/>
      <c r="B21" s="117" t="s">
        <v>146</v>
      </c>
      <c r="C21" s="119">
        <v>388210.31</v>
      </c>
      <c r="D21" s="117"/>
      <c r="E21" s="119">
        <v>786960.68</v>
      </c>
    </row>
    <row r="22" spans="1:5" ht="22.5" customHeight="1">
      <c r="A22" s="117"/>
      <c r="B22" s="117" t="s">
        <v>50</v>
      </c>
      <c r="C22" s="120">
        <v>0</v>
      </c>
      <c r="D22" s="117"/>
      <c r="E22" s="120">
        <v>330100</v>
      </c>
    </row>
    <row r="23" spans="1:5" ht="22.5" customHeight="1">
      <c r="A23" s="117"/>
      <c r="B23" s="117" t="s">
        <v>42</v>
      </c>
      <c r="C23" s="121">
        <v>151808</v>
      </c>
      <c r="D23" s="117"/>
      <c r="E23" s="121">
        <v>155408</v>
      </c>
    </row>
    <row r="24" spans="1:5" ht="22.5" customHeight="1">
      <c r="A24" s="117"/>
      <c r="B24" s="117" t="s">
        <v>44</v>
      </c>
      <c r="C24" s="121">
        <v>374360</v>
      </c>
      <c r="D24" s="117"/>
      <c r="E24" s="121">
        <v>748360</v>
      </c>
    </row>
    <row r="25" spans="1:5" ht="22.5" customHeight="1">
      <c r="A25" s="117"/>
      <c r="B25" s="117" t="s">
        <v>61</v>
      </c>
      <c r="C25" s="121"/>
      <c r="D25" s="117"/>
      <c r="E25" s="121"/>
    </row>
    <row r="26" spans="1:5" ht="22.5" customHeight="1">
      <c r="A26" s="117"/>
      <c r="B26" s="117" t="s">
        <v>144</v>
      </c>
      <c r="C26" s="121"/>
      <c r="D26" s="117"/>
      <c r="E26" s="121"/>
    </row>
    <row r="27" spans="1:5" ht="22.5" customHeight="1">
      <c r="A27" s="117"/>
      <c r="B27" s="117" t="s">
        <v>95</v>
      </c>
      <c r="C27" s="129"/>
      <c r="D27" s="117"/>
      <c r="E27" s="129"/>
    </row>
    <row r="28" spans="1:5" ht="22.5" customHeight="1">
      <c r="A28" s="117"/>
      <c r="B28" s="117" t="s">
        <v>60</v>
      </c>
      <c r="C28" s="129"/>
      <c r="D28" s="130"/>
      <c r="E28" s="129"/>
    </row>
    <row r="29" spans="1:5" ht="22.5" customHeight="1">
      <c r="A29" s="117"/>
      <c r="B29" s="117" t="s">
        <v>141</v>
      </c>
      <c r="C29" s="119"/>
      <c r="D29" s="130"/>
      <c r="E29" s="119"/>
    </row>
    <row r="30" spans="1:5" ht="22.5" customHeight="1">
      <c r="A30" s="117"/>
      <c r="B30" s="117" t="s">
        <v>142</v>
      </c>
      <c r="C30" s="119"/>
      <c r="D30" s="117"/>
      <c r="E30" s="119"/>
    </row>
    <row r="31" spans="1:5" ht="22.5" customHeight="1">
      <c r="A31" s="117"/>
      <c r="B31" s="117" t="s">
        <v>143</v>
      </c>
      <c r="C31" s="119"/>
      <c r="D31" s="117"/>
      <c r="E31" s="119"/>
    </row>
    <row r="32" spans="1:5" ht="22.5" customHeight="1">
      <c r="A32" s="117"/>
      <c r="B32" s="117" t="s">
        <v>126</v>
      </c>
      <c r="C32" s="119"/>
      <c r="D32" s="117"/>
      <c r="E32" s="119"/>
    </row>
    <row r="33" spans="1:5" ht="22.5" customHeight="1" thickBot="1">
      <c r="A33" s="117"/>
      <c r="B33" s="117"/>
      <c r="C33" s="131">
        <f>SUM(C20:C32)</f>
        <v>2407912.59</v>
      </c>
      <c r="D33" s="117"/>
      <c r="E33" s="131">
        <f>SUM(E20:E32)</f>
        <v>4543906.96</v>
      </c>
    </row>
    <row r="34" spans="1:5" ht="23.25" customHeight="1" thickTop="1">
      <c r="A34" s="117"/>
      <c r="B34" s="117" t="s">
        <v>147</v>
      </c>
      <c r="C34" s="132">
        <f>(C18-C33)</f>
        <v>438025.68000000017</v>
      </c>
      <c r="D34" s="132"/>
      <c r="E34" s="132">
        <f>(E18-E33)</f>
        <v>-1050748.7999999998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1">
      <selection activeCell="H8" sqref="H8"/>
    </sheetView>
  </sheetViews>
  <sheetFormatPr defaultColWidth="9.140625" defaultRowHeight="15"/>
  <cols>
    <col min="1" max="1" width="33.57421875" style="90" customWidth="1"/>
    <col min="2" max="2" width="8.140625" style="90" customWidth="1"/>
    <col min="3" max="3" width="13.7109375" style="90" customWidth="1"/>
    <col min="4" max="4" width="4.00390625" style="90" customWidth="1"/>
    <col min="5" max="5" width="12.7109375" style="90" customWidth="1"/>
    <col min="6" max="6" width="4.7109375" style="90" bestFit="1" customWidth="1"/>
    <col min="7" max="9" width="9.00390625" style="90" customWidth="1"/>
    <col min="10" max="10" width="13.421875" style="90" customWidth="1"/>
    <col min="11" max="16384" width="9.00390625" style="90" customWidth="1"/>
  </cols>
  <sheetData>
    <row r="1" spans="1:6" ht="23.25">
      <c r="A1" s="89" t="s">
        <v>103</v>
      </c>
      <c r="B1" s="89"/>
      <c r="C1" s="89"/>
      <c r="D1" s="89"/>
      <c r="E1" s="89"/>
      <c r="F1" s="89"/>
    </row>
    <row r="2" spans="1:6" ht="23.25">
      <c r="A2" s="89" t="s">
        <v>104</v>
      </c>
      <c r="B2" s="89"/>
      <c r="C2" s="89"/>
      <c r="D2" s="89"/>
      <c r="E2" s="89"/>
      <c r="F2" s="89"/>
    </row>
    <row r="3" spans="1:6" ht="23.25">
      <c r="A3" s="91">
        <v>41607</v>
      </c>
      <c r="B3" s="91"/>
      <c r="C3" s="91"/>
      <c r="D3" s="91"/>
      <c r="E3" s="91"/>
      <c r="F3" s="91"/>
    </row>
    <row r="4" spans="1:6" ht="23.25">
      <c r="A4" s="92" t="s">
        <v>9</v>
      </c>
      <c r="B4" s="92" t="s">
        <v>105</v>
      </c>
      <c r="C4" s="93" t="s">
        <v>106</v>
      </c>
      <c r="D4" s="92"/>
      <c r="E4" s="94" t="s">
        <v>107</v>
      </c>
      <c r="F4" s="92"/>
    </row>
    <row r="5" spans="1:6" ht="21" customHeight="1">
      <c r="A5" s="95" t="s">
        <v>108</v>
      </c>
      <c r="B5" s="96" t="s">
        <v>109</v>
      </c>
      <c r="C5" s="97">
        <v>1277</v>
      </c>
      <c r="D5" s="98" t="s">
        <v>15</v>
      </c>
      <c r="E5" s="99"/>
      <c r="F5" s="100"/>
    </row>
    <row r="6" spans="1:6" ht="21" customHeight="1">
      <c r="A6" s="95" t="s">
        <v>110</v>
      </c>
      <c r="B6" s="96" t="s">
        <v>111</v>
      </c>
      <c r="C6" s="97">
        <v>9225682</v>
      </c>
      <c r="D6" s="101">
        <v>27</v>
      </c>
      <c r="E6" s="99"/>
      <c r="F6" s="100"/>
    </row>
    <row r="7" spans="1:6" ht="21" customHeight="1">
      <c r="A7" s="95" t="s">
        <v>112</v>
      </c>
      <c r="B7" s="96" t="s">
        <v>111</v>
      </c>
      <c r="C7" s="97"/>
      <c r="D7" s="98"/>
      <c r="E7" s="99"/>
      <c r="F7" s="100"/>
    </row>
    <row r="8" spans="1:6" ht="21" customHeight="1">
      <c r="A8" s="102" t="s">
        <v>113</v>
      </c>
      <c r="B8" s="96" t="s">
        <v>114</v>
      </c>
      <c r="C8" s="97">
        <v>7612093</v>
      </c>
      <c r="D8" s="101">
        <v>58</v>
      </c>
      <c r="E8" s="99"/>
      <c r="F8" s="100"/>
    </row>
    <row r="9" spans="1:6" ht="21" customHeight="1">
      <c r="A9" s="102" t="s">
        <v>115</v>
      </c>
      <c r="B9" s="96" t="s">
        <v>111</v>
      </c>
      <c r="C9" s="97">
        <v>8863131</v>
      </c>
      <c r="D9" s="101">
        <v>78</v>
      </c>
      <c r="E9" s="99"/>
      <c r="F9" s="100"/>
    </row>
    <row r="10" spans="1:6" ht="21" customHeight="1">
      <c r="A10" s="95" t="s">
        <v>116</v>
      </c>
      <c r="B10" s="96" t="s">
        <v>117</v>
      </c>
      <c r="C10" s="97"/>
      <c r="D10" s="98"/>
      <c r="E10" s="99"/>
      <c r="F10" s="100"/>
    </row>
    <row r="11" spans="1:6" ht="21" customHeight="1">
      <c r="A11" s="95" t="s">
        <v>118</v>
      </c>
      <c r="B11" s="96" t="s">
        <v>37</v>
      </c>
      <c r="C11" s="97">
        <v>12540</v>
      </c>
      <c r="D11" s="98" t="s">
        <v>15</v>
      </c>
      <c r="E11" s="99"/>
      <c r="F11" s="100"/>
    </row>
    <row r="12" spans="1:6" ht="21" customHeight="1">
      <c r="A12" s="95" t="s">
        <v>119</v>
      </c>
      <c r="B12" s="96" t="s">
        <v>39</v>
      </c>
      <c r="C12" s="97"/>
      <c r="D12" s="98"/>
      <c r="E12" s="99"/>
      <c r="F12" s="100"/>
    </row>
    <row r="13" spans="1:6" ht="21" customHeight="1">
      <c r="A13" s="95" t="s">
        <v>120</v>
      </c>
      <c r="B13" s="96" t="s">
        <v>41</v>
      </c>
      <c r="C13" s="97">
        <v>400</v>
      </c>
      <c r="D13" s="98" t="s">
        <v>15</v>
      </c>
      <c r="E13" s="99"/>
      <c r="F13" s="100"/>
    </row>
    <row r="14" spans="1:6" ht="21" customHeight="1">
      <c r="A14" s="95" t="s">
        <v>44</v>
      </c>
      <c r="B14" s="96" t="s">
        <v>45</v>
      </c>
      <c r="C14" s="97">
        <v>763360</v>
      </c>
      <c r="D14" s="98" t="s">
        <v>15</v>
      </c>
      <c r="E14" s="99"/>
      <c r="F14" s="100"/>
    </row>
    <row r="15" spans="1:6" ht="21" customHeight="1">
      <c r="A15" s="95" t="s">
        <v>121</v>
      </c>
      <c r="B15" s="96" t="s">
        <v>43</v>
      </c>
      <c r="C15" s="97">
        <v>95408</v>
      </c>
      <c r="D15" s="98" t="s">
        <v>15</v>
      </c>
      <c r="E15" s="99"/>
      <c r="F15" s="100"/>
    </row>
    <row r="16" spans="1:6" ht="21" customHeight="1">
      <c r="A16" s="95" t="s">
        <v>61</v>
      </c>
      <c r="B16" s="96" t="s">
        <v>62</v>
      </c>
      <c r="C16" s="97"/>
      <c r="D16" s="98"/>
      <c r="E16" s="99"/>
      <c r="F16" s="100"/>
    </row>
    <row r="17" spans="1:6" ht="21" customHeight="1">
      <c r="A17" s="95" t="s">
        <v>122</v>
      </c>
      <c r="B17" s="96" t="s">
        <v>123</v>
      </c>
      <c r="C17" s="97"/>
      <c r="D17" s="98" t="s">
        <v>15</v>
      </c>
      <c r="E17" s="99"/>
      <c r="F17" s="100"/>
    </row>
    <row r="18" spans="1:6" ht="21" customHeight="1">
      <c r="A18" s="95" t="s">
        <v>124</v>
      </c>
      <c r="B18" s="96" t="s">
        <v>59</v>
      </c>
      <c r="C18" s="97">
        <v>2895436</v>
      </c>
      <c r="D18" s="98">
        <v>33</v>
      </c>
      <c r="E18" s="99"/>
      <c r="F18" s="100"/>
    </row>
    <row r="19" spans="1:6" ht="21" customHeight="1">
      <c r="A19" s="95" t="s">
        <v>60</v>
      </c>
      <c r="B19" s="96" t="s">
        <v>125</v>
      </c>
      <c r="C19" s="97"/>
      <c r="D19" s="98"/>
      <c r="E19" s="99"/>
      <c r="F19" s="100"/>
    </row>
    <row r="20" spans="1:6" ht="21" customHeight="1">
      <c r="A20" s="95" t="s">
        <v>126</v>
      </c>
      <c r="B20" s="103">
        <v>210200</v>
      </c>
      <c r="C20" s="97"/>
      <c r="D20" s="98"/>
      <c r="E20" s="99"/>
      <c r="F20" s="100"/>
    </row>
    <row r="21" spans="1:6" ht="21" customHeight="1">
      <c r="A21" s="95" t="s">
        <v>50</v>
      </c>
      <c r="B21" s="104" t="s">
        <v>51</v>
      </c>
      <c r="C21" s="97"/>
      <c r="D21" s="98"/>
      <c r="E21" s="97">
        <v>1119090</v>
      </c>
      <c r="F21" s="101" t="s">
        <v>15</v>
      </c>
    </row>
    <row r="22" spans="1:6" ht="21" customHeight="1">
      <c r="A22" s="95" t="s">
        <v>52</v>
      </c>
      <c r="B22" s="104" t="s">
        <v>53</v>
      </c>
      <c r="C22" s="97"/>
      <c r="D22" s="98"/>
      <c r="E22" s="97"/>
      <c r="F22" s="101"/>
    </row>
    <row r="23" spans="1:6" ht="21" customHeight="1">
      <c r="A23" s="95" t="s">
        <v>127</v>
      </c>
      <c r="B23" s="96" t="s">
        <v>55</v>
      </c>
      <c r="C23" s="97"/>
      <c r="D23" s="98"/>
      <c r="E23" s="97">
        <v>273764</v>
      </c>
      <c r="F23" s="101">
        <v>68</v>
      </c>
    </row>
    <row r="24" spans="1:6" ht="21" customHeight="1">
      <c r="A24" s="95" t="s">
        <v>95</v>
      </c>
      <c r="B24" s="96" t="s">
        <v>57</v>
      </c>
      <c r="C24" s="97"/>
      <c r="D24" s="98"/>
      <c r="E24" s="97">
        <v>18985129</v>
      </c>
      <c r="F24" s="101">
        <v>71</v>
      </c>
    </row>
    <row r="25" spans="1:6" ht="21" customHeight="1">
      <c r="A25" s="95" t="s">
        <v>128</v>
      </c>
      <c r="B25" s="96" t="s">
        <v>129</v>
      </c>
      <c r="C25" s="97"/>
      <c r="D25" s="98"/>
      <c r="E25" s="97">
        <v>8966938</v>
      </c>
      <c r="F25" s="101">
        <v>29</v>
      </c>
    </row>
    <row r="26" spans="1:6" ht="21" customHeight="1">
      <c r="A26" s="95" t="s">
        <v>130</v>
      </c>
      <c r="B26" s="96" t="s">
        <v>131</v>
      </c>
      <c r="C26" s="97"/>
      <c r="D26" s="98"/>
      <c r="E26" s="97">
        <v>2647484</v>
      </c>
      <c r="F26" s="101">
        <v>56</v>
      </c>
    </row>
    <row r="27" spans="1:6" ht="21" customHeight="1">
      <c r="A27" s="95" t="s">
        <v>65</v>
      </c>
      <c r="B27" s="96" t="s">
        <v>66</v>
      </c>
      <c r="C27" s="97">
        <v>195380</v>
      </c>
      <c r="D27" s="101" t="s">
        <v>15</v>
      </c>
      <c r="E27" s="99"/>
      <c r="F27" s="100"/>
    </row>
    <row r="28" spans="1:6" ht="21" customHeight="1">
      <c r="A28" s="95" t="s">
        <v>132</v>
      </c>
      <c r="B28" s="96" t="s">
        <v>68</v>
      </c>
      <c r="C28" s="105">
        <v>437440</v>
      </c>
      <c r="D28" s="98" t="s">
        <v>15</v>
      </c>
      <c r="E28" s="99"/>
      <c r="F28" s="100"/>
    </row>
    <row r="29" spans="1:6" ht="21" customHeight="1">
      <c r="A29" s="95" t="s">
        <v>69</v>
      </c>
      <c r="B29" s="96" t="s">
        <v>70</v>
      </c>
      <c r="C29" s="105">
        <v>1297710</v>
      </c>
      <c r="D29" s="98" t="s">
        <v>15</v>
      </c>
      <c r="E29" s="99"/>
      <c r="F29" s="100"/>
    </row>
    <row r="30" spans="1:6" ht="21" customHeight="1">
      <c r="A30" s="95" t="s">
        <v>71</v>
      </c>
      <c r="B30" s="96" t="s">
        <v>72</v>
      </c>
      <c r="C30" s="97">
        <v>52737</v>
      </c>
      <c r="D30" s="98" t="s">
        <v>15</v>
      </c>
      <c r="E30" s="106"/>
      <c r="F30" s="100"/>
    </row>
    <row r="31" spans="1:6" ht="21" customHeight="1">
      <c r="A31" s="95" t="s">
        <v>73</v>
      </c>
      <c r="B31" s="96" t="s">
        <v>74</v>
      </c>
      <c r="C31" s="97">
        <v>384623</v>
      </c>
      <c r="D31" s="101">
        <v>91</v>
      </c>
      <c r="E31" s="106"/>
      <c r="F31" s="100"/>
    </row>
    <row r="32" spans="1:6" ht="21" customHeight="1">
      <c r="A32" s="95" t="s">
        <v>75</v>
      </c>
      <c r="B32" s="96" t="s">
        <v>76</v>
      </c>
      <c r="C32" s="97">
        <v>104741</v>
      </c>
      <c r="D32" s="98">
        <v>26</v>
      </c>
      <c r="E32" s="106"/>
      <c r="F32" s="100"/>
    </row>
    <row r="33" spans="1:6" ht="21" customHeight="1">
      <c r="A33" s="95" t="s">
        <v>77</v>
      </c>
      <c r="B33" s="96" t="s">
        <v>78</v>
      </c>
      <c r="C33" s="97">
        <v>45417</v>
      </c>
      <c r="D33" s="101">
        <v>11</v>
      </c>
      <c r="E33" s="99"/>
      <c r="F33" s="100"/>
    </row>
    <row r="34" spans="1:6" ht="21" customHeight="1">
      <c r="A34" s="95" t="s">
        <v>79</v>
      </c>
      <c r="B34" s="96" t="s">
        <v>80</v>
      </c>
      <c r="C34" s="97">
        <v>5029</v>
      </c>
      <c r="D34" s="98" t="s">
        <v>15</v>
      </c>
      <c r="E34" s="99"/>
      <c r="F34" s="100"/>
    </row>
    <row r="35" spans="1:6" ht="21" customHeight="1">
      <c r="A35" s="95" t="s">
        <v>81</v>
      </c>
      <c r="B35" s="96" t="s">
        <v>82</v>
      </c>
      <c r="C35" s="97"/>
      <c r="D35" s="98"/>
      <c r="E35" s="106"/>
      <c r="F35" s="100"/>
    </row>
    <row r="36" spans="1:6" ht="21" customHeight="1">
      <c r="A36" s="95" t="s">
        <v>83</v>
      </c>
      <c r="B36" s="103">
        <v>551000</v>
      </c>
      <c r="C36" s="97"/>
      <c r="D36" s="98"/>
      <c r="E36" s="99"/>
      <c r="F36" s="100"/>
    </row>
    <row r="37" spans="1:6" ht="21" customHeight="1">
      <c r="A37" s="95" t="s">
        <v>85</v>
      </c>
      <c r="B37" s="96" t="s">
        <v>86</v>
      </c>
      <c r="C37" s="105"/>
      <c r="D37" s="98"/>
      <c r="E37" s="99"/>
      <c r="F37" s="100"/>
    </row>
    <row r="38" spans="1:6" ht="21" customHeight="1">
      <c r="A38" s="107"/>
      <c r="B38" s="108"/>
      <c r="C38" s="109"/>
      <c r="D38" s="110"/>
      <c r="E38" s="109"/>
      <c r="F38" s="111"/>
    </row>
    <row r="39" spans="1:6" ht="21" customHeight="1" thickBot="1">
      <c r="A39" s="112"/>
      <c r="B39" s="113"/>
      <c r="C39" s="114">
        <f>SUM(C5:C38)+INT(SUM(D5:D38)/100)</f>
        <v>31992407</v>
      </c>
      <c r="D39" s="115">
        <f>MOD(SUM(D5:D38),100)</f>
        <v>24</v>
      </c>
      <c r="E39" s="114">
        <f>SUM(E5:E38)+INT(SUM(F5:F38)/100)</f>
        <v>31992407</v>
      </c>
      <c r="F39" s="115">
        <f>MOD(SUM(F5:F38),100)</f>
        <v>24</v>
      </c>
    </row>
    <row r="40" ht="13.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4"/>
  <sheetViews>
    <sheetView tabSelected="1" zoomScalePageLayoutView="0" workbookViewId="0" topLeftCell="A1">
      <selection activeCell="J73" sqref="J73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9" width="9.00390625" style="5" customWidth="1"/>
    <col min="10" max="10" width="16.28125" style="5" customWidth="1"/>
    <col min="11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41548</v>
      </c>
      <c r="B8" s="23"/>
      <c r="C8" s="24">
        <v>26752933</v>
      </c>
      <c r="D8" s="25">
        <v>43</v>
      </c>
      <c r="E8" s="11" t="s">
        <v>13</v>
      </c>
      <c r="F8" s="11"/>
      <c r="G8" s="26">
        <v>25264158</v>
      </c>
      <c r="H8" s="27">
        <v>95</v>
      </c>
    </row>
    <row r="9" spans="1:8" ht="18.75">
      <c r="A9" s="23"/>
      <c r="B9" s="23"/>
      <c r="C9" s="28"/>
      <c r="D9" s="29"/>
      <c r="E9" s="30" t="s">
        <v>14</v>
      </c>
      <c r="F9" s="31"/>
      <c r="G9" s="28"/>
      <c r="H9" s="29"/>
    </row>
    <row r="10" spans="1:8" ht="18.75">
      <c r="A10" s="32">
        <v>234400</v>
      </c>
      <c r="B10" s="14" t="s">
        <v>15</v>
      </c>
      <c r="C10" s="33"/>
      <c r="D10" s="34"/>
      <c r="E10" s="23" t="s">
        <v>16</v>
      </c>
      <c r="F10" s="35" t="s">
        <v>17</v>
      </c>
      <c r="G10" s="33"/>
      <c r="H10" s="34"/>
    </row>
    <row r="11" spans="1:8" ht="18.75">
      <c r="A11" s="32">
        <v>425600</v>
      </c>
      <c r="B11" s="14" t="s">
        <v>15</v>
      </c>
      <c r="C11" s="33">
        <v>48055</v>
      </c>
      <c r="D11" s="34" t="s">
        <v>15</v>
      </c>
      <c r="E11" s="23" t="s">
        <v>18</v>
      </c>
      <c r="F11" s="35" t="s">
        <v>19</v>
      </c>
      <c r="G11" s="33">
        <v>7975</v>
      </c>
      <c r="H11" s="34" t="s">
        <v>15</v>
      </c>
    </row>
    <row r="12" spans="1:8" ht="18.75">
      <c r="A12" s="32">
        <v>525000</v>
      </c>
      <c r="B12" s="14" t="s">
        <v>15</v>
      </c>
      <c r="C12" s="33">
        <v>14247</v>
      </c>
      <c r="D12" s="34">
        <v>1</v>
      </c>
      <c r="E12" s="23" t="s">
        <v>20</v>
      </c>
      <c r="F12" s="35" t="s">
        <v>21</v>
      </c>
      <c r="G12" s="33">
        <v>6045</v>
      </c>
      <c r="H12" s="34" t="s">
        <v>15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55000</v>
      </c>
      <c r="B14" s="14" t="s">
        <v>15</v>
      </c>
      <c r="C14" s="33">
        <v>4924</v>
      </c>
      <c r="D14" s="34" t="s">
        <v>15</v>
      </c>
      <c r="E14" s="23" t="s">
        <v>24</v>
      </c>
      <c r="F14" s="35" t="s">
        <v>25</v>
      </c>
      <c r="G14" s="33">
        <v>4916</v>
      </c>
      <c r="H14" s="34" t="s">
        <v>15</v>
      </c>
    </row>
    <row r="15" spans="1:8" ht="18.75">
      <c r="A15" s="38">
        <v>2000</v>
      </c>
      <c r="B15" s="14" t="s">
        <v>15</v>
      </c>
      <c r="C15" s="37"/>
      <c r="D15" s="34"/>
      <c r="E15" s="23" t="s">
        <v>26</v>
      </c>
      <c r="F15" s="35" t="s">
        <v>27</v>
      </c>
      <c r="G15" s="37"/>
      <c r="H15" s="34"/>
    </row>
    <row r="16" spans="1:8" ht="18.75">
      <c r="A16" s="32">
        <v>13258000</v>
      </c>
      <c r="B16" s="14" t="s">
        <v>15</v>
      </c>
      <c r="C16" s="37">
        <v>2580258</v>
      </c>
      <c r="D16" s="34">
        <v>55</v>
      </c>
      <c r="E16" s="23" t="s">
        <v>28</v>
      </c>
      <c r="F16" s="35" t="s">
        <v>29</v>
      </c>
      <c r="G16" s="37">
        <v>2375221</v>
      </c>
      <c r="H16" s="34">
        <v>98</v>
      </c>
    </row>
    <row r="17" spans="1:8" ht="18.75">
      <c r="A17" s="32">
        <v>12000000</v>
      </c>
      <c r="B17" s="14" t="s">
        <v>15</v>
      </c>
      <c r="C17" s="37"/>
      <c r="D17" s="34"/>
      <c r="E17" s="23" t="s">
        <v>30</v>
      </c>
      <c r="F17" s="35" t="s">
        <v>31</v>
      </c>
      <c r="G17" s="37"/>
      <c r="H17" s="34"/>
    </row>
    <row r="18" spans="1:8" ht="18.75">
      <c r="A18" s="39">
        <f>SUM(A10:A17)</f>
        <v>26500000</v>
      </c>
      <c r="B18" s="40" t="s">
        <v>15</v>
      </c>
      <c r="C18" s="41">
        <f>SUM(C10:C17)+INT(SUM(D10:D17)/100)</f>
        <v>2647484</v>
      </c>
      <c r="D18" s="42">
        <f>MOD(SUM(D10:D17),100)</f>
        <v>56</v>
      </c>
      <c r="E18" s="23"/>
      <c r="F18" s="43"/>
      <c r="G18" s="44">
        <f>SUM(G10:G17)+INT(SUM(H10:H17)/100)</f>
        <v>2394157</v>
      </c>
      <c r="H18" s="42">
        <f>MOD(SUM(H10:H17),100)</f>
        <v>98</v>
      </c>
    </row>
    <row r="19" spans="1:10" ht="18.75">
      <c r="A19" s="32"/>
      <c r="B19" s="14"/>
      <c r="C19" s="37"/>
      <c r="D19" s="34"/>
      <c r="E19" s="23" t="s">
        <v>32</v>
      </c>
      <c r="F19" s="35" t="s">
        <v>33</v>
      </c>
      <c r="G19" s="37"/>
      <c r="H19" s="34"/>
      <c r="J19" s="45"/>
    </row>
    <row r="20" spans="1:8" ht="18.75">
      <c r="A20" s="32"/>
      <c r="B20" s="14"/>
      <c r="C20" s="37"/>
      <c r="D20" s="34"/>
      <c r="E20" s="46" t="s">
        <v>34</v>
      </c>
      <c r="F20" s="35" t="s">
        <v>35</v>
      </c>
      <c r="G20" s="37"/>
      <c r="H20" s="34"/>
    </row>
    <row r="21" spans="1:8" ht="18.75">
      <c r="A21" s="36"/>
      <c r="B21" s="23"/>
      <c r="C21" s="37"/>
      <c r="D21" s="47"/>
      <c r="E21" s="23" t="s">
        <v>36</v>
      </c>
      <c r="F21" s="35" t="s">
        <v>37</v>
      </c>
      <c r="G21" s="37"/>
      <c r="H21" s="47"/>
    </row>
    <row r="22" spans="1:8" ht="18.75">
      <c r="A22" s="36"/>
      <c r="B22" s="23"/>
      <c r="C22" s="33"/>
      <c r="D22" s="47"/>
      <c r="E22" s="23" t="s">
        <v>38</v>
      </c>
      <c r="F22" s="35" t="s">
        <v>39</v>
      </c>
      <c r="G22" s="33"/>
      <c r="H22" s="47"/>
    </row>
    <row r="23" spans="1:8" ht="18.75">
      <c r="A23" s="36"/>
      <c r="B23" s="23"/>
      <c r="C23" s="37"/>
      <c r="D23" s="47"/>
      <c r="E23" s="23" t="s">
        <v>40</v>
      </c>
      <c r="F23" s="35" t="s">
        <v>41</v>
      </c>
      <c r="G23" s="37"/>
      <c r="H23" s="47"/>
    </row>
    <row r="24" spans="1:8" ht="18.75">
      <c r="A24" s="36"/>
      <c r="B24" s="23"/>
      <c r="C24" s="37">
        <v>60000</v>
      </c>
      <c r="D24" s="47" t="s">
        <v>15</v>
      </c>
      <c r="E24" s="23" t="s">
        <v>42</v>
      </c>
      <c r="F24" s="35" t="s">
        <v>43</v>
      </c>
      <c r="G24" s="37">
        <v>60000</v>
      </c>
      <c r="H24" s="47" t="s">
        <v>15</v>
      </c>
    </row>
    <row r="25" spans="1:8" ht="18.75">
      <c r="A25" s="36"/>
      <c r="B25" s="23"/>
      <c r="C25" s="37"/>
      <c r="D25" s="47"/>
      <c r="E25" s="23" t="s">
        <v>44</v>
      </c>
      <c r="F25" s="35" t="s">
        <v>45</v>
      </c>
      <c r="G25" s="37"/>
      <c r="H25" s="47"/>
    </row>
    <row r="26" spans="1:8" ht="18.75">
      <c r="A26" s="48"/>
      <c r="B26" s="14"/>
      <c r="C26" s="37"/>
      <c r="D26" s="47"/>
      <c r="E26" s="23" t="s">
        <v>46</v>
      </c>
      <c r="F26" s="35" t="s">
        <v>47</v>
      </c>
      <c r="G26" s="37"/>
      <c r="H26" s="47"/>
    </row>
    <row r="27" spans="1:8" ht="18.75">
      <c r="A27" s="48"/>
      <c r="B27" s="14"/>
      <c r="C27" s="37"/>
      <c r="D27" s="47"/>
      <c r="E27" s="23" t="s">
        <v>48</v>
      </c>
      <c r="F27" s="35" t="s">
        <v>49</v>
      </c>
      <c r="G27" s="37"/>
      <c r="H27" s="47"/>
    </row>
    <row r="28" spans="1:8" ht="18.75">
      <c r="A28" s="36"/>
      <c r="B28" s="23"/>
      <c r="C28" s="37"/>
      <c r="D28" s="47"/>
      <c r="E28" s="23" t="s">
        <v>50</v>
      </c>
      <c r="F28" s="35" t="s">
        <v>51</v>
      </c>
      <c r="G28" s="37"/>
      <c r="H28" s="47"/>
    </row>
    <row r="29" spans="1:8" ht="18.75">
      <c r="A29" s="36"/>
      <c r="B29" s="23"/>
      <c r="C29" s="37"/>
      <c r="D29" s="47"/>
      <c r="E29" s="23" t="s">
        <v>52</v>
      </c>
      <c r="F29" s="35" t="s">
        <v>53</v>
      </c>
      <c r="G29" s="37"/>
      <c r="H29" s="47"/>
    </row>
    <row r="30" spans="1:8" ht="18.75">
      <c r="A30" s="36"/>
      <c r="B30" s="23"/>
      <c r="C30" s="37">
        <v>780723</v>
      </c>
      <c r="D30" s="34">
        <v>60</v>
      </c>
      <c r="E30" s="23" t="s">
        <v>54</v>
      </c>
      <c r="F30" s="35" t="s">
        <v>55</v>
      </c>
      <c r="G30" s="37">
        <v>389305</v>
      </c>
      <c r="H30" s="34">
        <v>29</v>
      </c>
    </row>
    <row r="31" spans="1:8" ht="18.75">
      <c r="A31" s="36"/>
      <c r="B31" s="23"/>
      <c r="C31" s="37">
        <v>4950</v>
      </c>
      <c r="D31" s="47" t="s">
        <v>15</v>
      </c>
      <c r="E31" s="23" t="s">
        <v>56</v>
      </c>
      <c r="F31" s="35" t="s">
        <v>57</v>
      </c>
      <c r="G31" s="37">
        <v>2475</v>
      </c>
      <c r="H31" s="47" t="s">
        <v>15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/>
      <c r="D33" s="34"/>
      <c r="E33" s="23" t="s">
        <v>60</v>
      </c>
      <c r="F33" s="35"/>
      <c r="G33" s="37"/>
      <c r="H33" s="34"/>
    </row>
    <row r="34" spans="1:8" ht="18.75">
      <c r="A34" s="36"/>
      <c r="B34" s="23"/>
      <c r="C34" s="37"/>
      <c r="D34" s="34"/>
      <c r="E34" s="23" t="s">
        <v>61</v>
      </c>
      <c r="F34" s="35" t="s">
        <v>62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47"/>
      <c r="E36" s="23"/>
      <c r="F36" s="35"/>
      <c r="G36" s="37"/>
      <c r="H36" s="47"/>
    </row>
    <row r="37" spans="1:8" ht="18.75">
      <c r="A37" s="23"/>
      <c r="B37" s="23"/>
      <c r="C37" s="49"/>
      <c r="D37" s="47"/>
      <c r="E37" s="23"/>
      <c r="F37" s="50"/>
      <c r="G37" s="49"/>
      <c r="H37" s="47"/>
    </row>
    <row r="38" spans="1:8" ht="18.75">
      <c r="A38" s="30"/>
      <c r="B38" s="51"/>
      <c r="C38" s="52">
        <f>SUM(C19:C37)+INT(SUM(D19:D37)/100)</f>
        <v>845673</v>
      </c>
      <c r="D38" s="42">
        <f>MOD(SUM(D19:D37),100)</f>
        <v>60</v>
      </c>
      <c r="E38" s="30"/>
      <c r="F38" s="30"/>
      <c r="G38" s="52">
        <f>SUM(G19:G37)+INT(SUM(H19:H37)/100)</f>
        <v>451780</v>
      </c>
      <c r="H38" s="42">
        <f>MOD(SUM(H19:H37),100)</f>
        <v>29</v>
      </c>
    </row>
    <row r="39" spans="1:8" ht="18.75">
      <c r="A39" s="53"/>
      <c r="B39" s="54"/>
      <c r="C39" s="55">
        <f>SUM(C18+C38)+INT(SUM(D18+D38)/100)</f>
        <v>3493158</v>
      </c>
      <c r="D39" s="56">
        <f>MOD(SUM(D18+D38),100)</f>
        <v>16</v>
      </c>
      <c r="E39" s="57" t="s">
        <v>63</v>
      </c>
      <c r="G39" s="58">
        <f>SUM(G18+G38)+INT(SUM(H18+H38)/100)</f>
        <v>2845938</v>
      </c>
      <c r="H39" s="56">
        <f>MOD(SUM(H18+H38),100)</f>
        <v>27</v>
      </c>
    </row>
    <row r="40" spans="1:8" ht="19.5" thickBot="1">
      <c r="A40" s="19"/>
      <c r="B40" s="19"/>
      <c r="C40" s="59"/>
      <c r="D40" s="59"/>
      <c r="G40" s="59"/>
      <c r="H40" s="59"/>
    </row>
    <row r="41" spans="1:8" ht="19.5" customHeight="1" thickTop="1">
      <c r="A41" s="8" t="s">
        <v>5</v>
      </c>
      <c r="B41" s="9"/>
      <c r="C41" s="9"/>
      <c r="D41" s="10"/>
      <c r="E41" s="11"/>
      <c r="F41" s="11"/>
      <c r="G41" s="8" t="s">
        <v>6</v>
      </c>
      <c r="H41" s="10"/>
    </row>
    <row r="42" spans="1:8" ht="17.25" customHeight="1">
      <c r="A42" s="12" t="s">
        <v>7</v>
      </c>
      <c r="B42" s="13"/>
      <c r="C42" s="12" t="s">
        <v>8</v>
      </c>
      <c r="D42" s="13"/>
      <c r="E42" s="14" t="s">
        <v>9</v>
      </c>
      <c r="F42" s="15" t="s">
        <v>10</v>
      </c>
      <c r="G42" s="16" t="s">
        <v>8</v>
      </c>
      <c r="H42" s="16"/>
    </row>
    <row r="43" spans="1:8" ht="18" customHeight="1" thickBot="1">
      <c r="A43" s="17" t="s">
        <v>11</v>
      </c>
      <c r="B43" s="18"/>
      <c r="C43" s="17" t="s">
        <v>11</v>
      </c>
      <c r="D43" s="18"/>
      <c r="E43" s="19"/>
      <c r="F43" s="20" t="s">
        <v>12</v>
      </c>
      <c r="G43" s="21" t="s">
        <v>11</v>
      </c>
      <c r="H43" s="21"/>
    </row>
    <row r="44" spans="1:8" ht="17.25" customHeight="1" thickTop="1">
      <c r="A44" s="60"/>
      <c r="B44" s="61"/>
      <c r="C44" s="62"/>
      <c r="D44" s="63"/>
      <c r="E44" s="64" t="s">
        <v>64</v>
      </c>
      <c r="F44" s="61"/>
      <c r="G44" s="62"/>
      <c r="H44" s="65"/>
    </row>
    <row r="45" spans="1:8" ht="19.5" customHeight="1">
      <c r="A45" s="66">
        <v>2549590</v>
      </c>
      <c r="B45" s="14" t="s">
        <v>15</v>
      </c>
      <c r="C45" s="33">
        <v>195380</v>
      </c>
      <c r="D45" s="34" t="s">
        <v>15</v>
      </c>
      <c r="E45" s="23" t="s">
        <v>65</v>
      </c>
      <c r="F45" s="35" t="s">
        <v>66</v>
      </c>
      <c r="G45" s="33">
        <v>154174</v>
      </c>
      <c r="H45" s="34" t="s">
        <v>15</v>
      </c>
    </row>
    <row r="46" spans="1:8" ht="19.5" customHeight="1">
      <c r="A46" s="66">
        <v>2624640</v>
      </c>
      <c r="B46" s="14" t="s">
        <v>15</v>
      </c>
      <c r="C46" s="33">
        <v>437440</v>
      </c>
      <c r="D46" s="34" t="s">
        <v>15</v>
      </c>
      <c r="E46" s="23" t="s">
        <v>67</v>
      </c>
      <c r="F46" s="35" t="s">
        <v>68</v>
      </c>
      <c r="G46" s="33">
        <v>218720</v>
      </c>
      <c r="H46" s="34" t="s">
        <v>15</v>
      </c>
    </row>
    <row r="47" spans="1:8" ht="19.5" customHeight="1">
      <c r="A47" s="66">
        <v>9209440</v>
      </c>
      <c r="B47" s="14" t="s">
        <v>15</v>
      </c>
      <c r="C47" s="33">
        <v>1297710</v>
      </c>
      <c r="D47" s="34" t="s">
        <v>15</v>
      </c>
      <c r="E47" s="23" t="s">
        <v>69</v>
      </c>
      <c r="F47" s="35" t="s">
        <v>70</v>
      </c>
      <c r="G47" s="33">
        <v>664405</v>
      </c>
      <c r="H47" s="34" t="s">
        <v>15</v>
      </c>
    </row>
    <row r="48" spans="1:8" ht="19.5" customHeight="1">
      <c r="A48" s="38">
        <v>823600</v>
      </c>
      <c r="B48" s="14" t="s">
        <v>15</v>
      </c>
      <c r="C48" s="67">
        <v>52737</v>
      </c>
      <c r="D48" s="34" t="s">
        <v>15</v>
      </c>
      <c r="E48" s="23" t="s">
        <v>71</v>
      </c>
      <c r="F48" s="35" t="s">
        <v>72</v>
      </c>
      <c r="G48" s="67">
        <v>27287</v>
      </c>
      <c r="H48" s="34" t="s">
        <v>15</v>
      </c>
    </row>
    <row r="49" spans="1:8" ht="19.5" customHeight="1">
      <c r="A49" s="66">
        <v>3294600</v>
      </c>
      <c r="B49" s="14" t="s">
        <v>15</v>
      </c>
      <c r="C49" s="33">
        <v>384623</v>
      </c>
      <c r="D49" s="34">
        <v>91</v>
      </c>
      <c r="E49" s="23" t="s">
        <v>73</v>
      </c>
      <c r="F49" s="35" t="s">
        <v>74</v>
      </c>
      <c r="G49" s="33">
        <v>279586</v>
      </c>
      <c r="H49" s="34" t="s">
        <v>15</v>
      </c>
    </row>
    <row r="50" spans="1:8" ht="19.5" customHeight="1">
      <c r="A50" s="38">
        <v>2769230</v>
      </c>
      <c r="B50" s="14" t="s">
        <v>15</v>
      </c>
      <c r="C50" s="67">
        <v>104741</v>
      </c>
      <c r="D50" s="34">
        <v>26</v>
      </c>
      <c r="E50" s="23" t="s">
        <v>75</v>
      </c>
      <c r="F50" s="35" t="s">
        <v>76</v>
      </c>
      <c r="G50" s="67">
        <v>102387</v>
      </c>
      <c r="H50" s="34">
        <v>26</v>
      </c>
    </row>
    <row r="51" spans="1:8" ht="19.5" customHeight="1">
      <c r="A51" s="66">
        <v>565000</v>
      </c>
      <c r="B51" s="14" t="s">
        <v>15</v>
      </c>
      <c r="C51" s="37">
        <v>45417</v>
      </c>
      <c r="D51" s="34">
        <v>11</v>
      </c>
      <c r="E51" s="23" t="s">
        <v>77</v>
      </c>
      <c r="F51" s="35" t="s">
        <v>78</v>
      </c>
      <c r="G51" s="37">
        <v>41946</v>
      </c>
      <c r="H51" s="34">
        <v>2</v>
      </c>
    </row>
    <row r="52" spans="1:8" ht="19.5" customHeight="1">
      <c r="A52" s="66">
        <v>515000</v>
      </c>
      <c r="B52" s="14" t="s">
        <v>15</v>
      </c>
      <c r="C52" s="37">
        <v>5029</v>
      </c>
      <c r="D52" s="34" t="s">
        <v>15</v>
      </c>
      <c r="E52" s="23" t="s">
        <v>79</v>
      </c>
      <c r="F52" s="35" t="s">
        <v>80</v>
      </c>
      <c r="G52" s="37">
        <v>5029</v>
      </c>
      <c r="H52" s="34" t="s">
        <v>15</v>
      </c>
    </row>
    <row r="53" spans="1:8" ht="19.5" customHeight="1">
      <c r="A53" s="66">
        <v>3128900</v>
      </c>
      <c r="B53" s="14" t="s">
        <v>15</v>
      </c>
      <c r="C53" s="37"/>
      <c r="D53" s="34"/>
      <c r="E53" s="23" t="s">
        <v>81</v>
      </c>
      <c r="F53" s="35" t="s">
        <v>82</v>
      </c>
      <c r="G53" s="37"/>
      <c r="H53" s="34"/>
    </row>
    <row r="54" spans="1:8" ht="19.5" customHeight="1">
      <c r="A54" s="66">
        <v>20000</v>
      </c>
      <c r="B54" s="14" t="s">
        <v>15</v>
      </c>
      <c r="C54" s="37"/>
      <c r="D54" s="34"/>
      <c r="E54" s="23" t="s">
        <v>83</v>
      </c>
      <c r="F54" s="35" t="s">
        <v>84</v>
      </c>
      <c r="G54" s="37"/>
      <c r="H54" s="34"/>
    </row>
    <row r="55" spans="1:8" ht="19.5" customHeight="1">
      <c r="A55" s="66">
        <v>1000000</v>
      </c>
      <c r="B55" s="14" t="s">
        <v>15</v>
      </c>
      <c r="C55" s="37"/>
      <c r="D55" s="34"/>
      <c r="E55" s="23" t="s">
        <v>85</v>
      </c>
      <c r="F55" s="35" t="s">
        <v>86</v>
      </c>
      <c r="G55" s="37"/>
      <c r="H55" s="34"/>
    </row>
    <row r="56" spans="1:8" ht="19.5" customHeight="1">
      <c r="A56" s="68">
        <f>SUM(A45:A55)</f>
        <v>26500000</v>
      </c>
      <c r="B56" s="40" t="s">
        <v>15</v>
      </c>
      <c r="C56" s="69">
        <f>SUM(C44:C55)+INT(SUM(D44:D55)/100)</f>
        <v>2523078</v>
      </c>
      <c r="D56" s="42">
        <f>MOD(SUM(D44:D55),100)</f>
        <v>28</v>
      </c>
      <c r="E56" s="23"/>
      <c r="F56" s="35"/>
      <c r="G56" s="44">
        <f>SUM(G44:G55)+INT(SUM(H44:H55)/100)</f>
        <v>1493534</v>
      </c>
      <c r="H56" s="42">
        <f>MOD(SUM(H44:H55),100)</f>
        <v>28</v>
      </c>
    </row>
    <row r="57" spans="1:10" ht="19.5" customHeight="1">
      <c r="A57" s="38"/>
      <c r="B57" s="14"/>
      <c r="C57" s="37"/>
      <c r="D57" s="47"/>
      <c r="E57" s="23" t="s">
        <v>87</v>
      </c>
      <c r="F57" s="35" t="s">
        <v>66</v>
      </c>
      <c r="G57" s="37"/>
      <c r="H57" s="47"/>
      <c r="J57" s="70"/>
    </row>
    <row r="58" spans="1:10" ht="19.5" customHeight="1">
      <c r="A58" s="38"/>
      <c r="B58" s="14"/>
      <c r="C58" s="37"/>
      <c r="D58" s="47"/>
      <c r="E58" s="71" t="s">
        <v>88</v>
      </c>
      <c r="F58" s="35" t="s">
        <v>70</v>
      </c>
      <c r="G58" s="37"/>
      <c r="H58" s="47"/>
      <c r="J58" s="45"/>
    </row>
    <row r="59" spans="1:8" ht="19.5" customHeight="1">
      <c r="A59" s="38"/>
      <c r="B59" s="14"/>
      <c r="C59" s="37"/>
      <c r="D59" s="47"/>
      <c r="E59" s="23" t="s">
        <v>89</v>
      </c>
      <c r="F59" s="35" t="s">
        <v>80</v>
      </c>
      <c r="G59" s="37"/>
      <c r="H59" s="47"/>
    </row>
    <row r="60" spans="1:8" ht="19.5" customHeight="1">
      <c r="A60" s="38"/>
      <c r="B60" s="14"/>
      <c r="C60" s="37"/>
      <c r="D60" s="47"/>
      <c r="E60" s="23" t="s">
        <v>90</v>
      </c>
      <c r="F60" s="35" t="s">
        <v>74</v>
      </c>
      <c r="G60" s="37"/>
      <c r="H60" s="47"/>
    </row>
    <row r="61" spans="1:8" ht="19.5" customHeight="1">
      <c r="A61" s="38"/>
      <c r="B61" s="14"/>
      <c r="C61" s="37"/>
      <c r="D61" s="47"/>
      <c r="E61" s="23" t="s">
        <v>91</v>
      </c>
      <c r="F61" s="35" t="s">
        <v>74</v>
      </c>
      <c r="G61" s="37"/>
      <c r="H61" s="47"/>
    </row>
    <row r="62" spans="1:8" ht="19.5" customHeight="1">
      <c r="A62" s="38"/>
      <c r="B62" s="14"/>
      <c r="C62" s="37"/>
      <c r="D62" s="47"/>
      <c r="E62" s="23" t="s">
        <v>92</v>
      </c>
      <c r="F62" s="35" t="s">
        <v>76</v>
      </c>
      <c r="G62" s="37"/>
      <c r="H62" s="47"/>
    </row>
    <row r="63" spans="1:8" ht="19.5" customHeight="1">
      <c r="A63" s="38"/>
      <c r="B63" s="14"/>
      <c r="C63" s="37"/>
      <c r="D63" s="47"/>
      <c r="E63" s="23" t="s">
        <v>36</v>
      </c>
      <c r="F63" s="35" t="s">
        <v>37</v>
      </c>
      <c r="G63" s="37"/>
      <c r="H63" s="47"/>
    </row>
    <row r="64" spans="1:8" ht="19.5" customHeight="1">
      <c r="A64" s="38"/>
      <c r="B64" s="14"/>
      <c r="C64" s="37"/>
      <c r="D64" s="47"/>
      <c r="E64" s="72" t="s">
        <v>40</v>
      </c>
      <c r="F64" s="14">
        <v>110603</v>
      </c>
      <c r="G64" s="37"/>
      <c r="H64" s="47"/>
    </row>
    <row r="65" spans="1:8" ht="19.5" customHeight="1">
      <c r="A65" s="38"/>
      <c r="B65" s="14"/>
      <c r="C65" s="37">
        <v>155408</v>
      </c>
      <c r="D65" s="47" t="s">
        <v>15</v>
      </c>
      <c r="E65" s="23" t="s">
        <v>42</v>
      </c>
      <c r="F65" s="35" t="s">
        <v>43</v>
      </c>
      <c r="G65" s="37">
        <v>151808</v>
      </c>
      <c r="H65" s="47" t="s">
        <v>15</v>
      </c>
    </row>
    <row r="66" spans="1:8" ht="19.5" customHeight="1">
      <c r="A66" s="38"/>
      <c r="B66" s="14"/>
      <c r="C66" s="37">
        <v>748360</v>
      </c>
      <c r="D66" s="47" t="s">
        <v>15</v>
      </c>
      <c r="E66" s="23" t="s">
        <v>44</v>
      </c>
      <c r="F66" s="35" t="s">
        <v>45</v>
      </c>
      <c r="G66" s="37">
        <v>374360</v>
      </c>
      <c r="H66" s="47" t="s">
        <v>15</v>
      </c>
    </row>
    <row r="67" spans="1:8" ht="19.5" customHeight="1">
      <c r="A67" s="38"/>
      <c r="B67" s="14"/>
      <c r="C67" s="37"/>
      <c r="D67" s="47"/>
      <c r="E67" s="23" t="s">
        <v>58</v>
      </c>
      <c r="F67" s="35" t="s">
        <v>59</v>
      </c>
      <c r="G67" s="37"/>
      <c r="H67" s="47"/>
    </row>
    <row r="68" spans="1:8" ht="19.5" customHeight="1">
      <c r="A68" s="38"/>
      <c r="B68" s="14"/>
      <c r="C68" s="37"/>
      <c r="D68" s="47"/>
      <c r="E68" s="23" t="s">
        <v>48</v>
      </c>
      <c r="F68" s="35" t="s">
        <v>49</v>
      </c>
      <c r="G68" s="37"/>
      <c r="H68" s="47"/>
    </row>
    <row r="69" spans="1:8" ht="19.5" customHeight="1">
      <c r="A69" s="38"/>
      <c r="B69" s="14"/>
      <c r="C69" s="37">
        <v>330100</v>
      </c>
      <c r="D69" s="47" t="s">
        <v>15</v>
      </c>
      <c r="E69" s="23" t="s">
        <v>93</v>
      </c>
      <c r="F69" s="35" t="s">
        <v>51</v>
      </c>
      <c r="G69" s="37"/>
      <c r="H69" s="47"/>
    </row>
    <row r="70" spans="1:8" ht="19.5" customHeight="1">
      <c r="A70" s="38"/>
      <c r="B70" s="14"/>
      <c r="C70" s="37"/>
      <c r="D70" s="47"/>
      <c r="E70" s="23" t="s">
        <v>52</v>
      </c>
      <c r="F70" s="35" t="s">
        <v>53</v>
      </c>
      <c r="G70" s="37"/>
      <c r="H70" s="47"/>
    </row>
    <row r="71" spans="1:8" ht="19.5" customHeight="1">
      <c r="A71" s="38"/>
      <c r="B71" s="14"/>
      <c r="C71" s="37">
        <v>786960</v>
      </c>
      <c r="D71" s="34">
        <v>68</v>
      </c>
      <c r="E71" s="23" t="s">
        <v>94</v>
      </c>
      <c r="F71" s="35" t="s">
        <v>55</v>
      </c>
      <c r="G71" s="37">
        <v>388210</v>
      </c>
      <c r="H71" s="34">
        <v>31</v>
      </c>
    </row>
    <row r="72" spans="1:8" ht="19.5" customHeight="1">
      <c r="A72" s="38"/>
      <c r="B72" s="14"/>
      <c r="C72" s="37"/>
      <c r="D72" s="47"/>
      <c r="E72" s="23" t="s">
        <v>95</v>
      </c>
      <c r="F72" s="35" t="s">
        <v>57</v>
      </c>
      <c r="G72" s="37"/>
      <c r="H72" s="47"/>
    </row>
    <row r="73" spans="1:8" ht="19.5" customHeight="1">
      <c r="A73" s="66"/>
      <c r="B73" s="23"/>
      <c r="C73" s="33"/>
      <c r="D73" s="47"/>
      <c r="E73" s="23" t="s">
        <v>60</v>
      </c>
      <c r="F73" s="35"/>
      <c r="G73" s="33"/>
      <c r="H73" s="47"/>
    </row>
    <row r="74" spans="1:8" ht="19.5" customHeight="1">
      <c r="A74" s="66"/>
      <c r="B74" s="23"/>
      <c r="C74" s="33"/>
      <c r="D74" s="47"/>
      <c r="E74" s="72" t="s">
        <v>61</v>
      </c>
      <c r="F74" s="50" t="s">
        <v>62</v>
      </c>
      <c r="G74" s="33"/>
      <c r="H74" s="47"/>
    </row>
    <row r="75" spans="1:8" ht="19.5" customHeight="1">
      <c r="A75" s="73"/>
      <c r="B75" s="30"/>
      <c r="C75" s="52">
        <f>SUM(C57:C74)+INT(SUM(D57:D74)/100)</f>
        <v>2020828</v>
      </c>
      <c r="D75" s="42">
        <f>MOD(SUM(D57:D74),100)</f>
        <v>68</v>
      </c>
      <c r="E75" s="72"/>
      <c r="F75" s="30"/>
      <c r="G75" s="52">
        <f>SUM(G57:G74)+INT(SUM(H57:H74)/100)</f>
        <v>914378</v>
      </c>
      <c r="H75" s="42">
        <f>MOD(SUM(H57:H74),100)</f>
        <v>31</v>
      </c>
    </row>
    <row r="76" spans="1:8" ht="19.5" customHeight="1">
      <c r="A76" s="74"/>
      <c r="B76" s="75"/>
      <c r="C76" s="76">
        <f>SUM(C56+C75)+INT(SUM(D56+D75)/100)</f>
        <v>4543906</v>
      </c>
      <c r="D76" s="77">
        <f>MOD(SUM(D56+D75),100)</f>
        <v>96</v>
      </c>
      <c r="E76" s="78" t="s">
        <v>96</v>
      </c>
      <c r="F76" s="79"/>
      <c r="G76" s="76">
        <f>SUM(G56+G75)+INT(SUM(H56+H75)/100)</f>
        <v>2407912</v>
      </c>
      <c r="H76" s="77">
        <f>MOD(SUM(H56+H75),100)</f>
        <v>59</v>
      </c>
    </row>
    <row r="77" spans="1:8" ht="19.5" customHeight="1">
      <c r="A77" s="80"/>
      <c r="B77" s="80"/>
      <c r="C77" s="55"/>
      <c r="D77" s="34"/>
      <c r="E77" s="78" t="s">
        <v>97</v>
      </c>
      <c r="F77" s="79"/>
      <c r="G77" s="81">
        <v>438025</v>
      </c>
      <c r="H77" s="56">
        <v>68</v>
      </c>
    </row>
    <row r="78" spans="3:8" ht="19.5" customHeight="1">
      <c r="C78" s="33"/>
      <c r="D78" s="33"/>
      <c r="E78" s="72" t="s">
        <v>98</v>
      </c>
      <c r="G78" s="82"/>
      <c r="H78" s="28"/>
    </row>
    <row r="79" spans="3:8" ht="19.5" customHeight="1">
      <c r="C79" s="69" t="s">
        <v>99</v>
      </c>
      <c r="D79" s="83" t="s">
        <v>100</v>
      </c>
      <c r="E79" s="78" t="s">
        <v>101</v>
      </c>
      <c r="F79" s="79"/>
      <c r="G79" s="81"/>
      <c r="H79" s="56"/>
    </row>
    <row r="80" spans="1:8" ht="19.5" customHeight="1" thickBot="1">
      <c r="A80" s="84"/>
      <c r="B80" s="84"/>
      <c r="C80" s="85">
        <f>SUM(C8+C39-C76)+INT(SUM(D8+D39-D76)/100)</f>
        <v>25702184</v>
      </c>
      <c r="D80" s="86">
        <f>MOD(SUM(D8+D39-D76),100)</f>
        <v>63</v>
      </c>
      <c r="E80" s="5" t="s">
        <v>102</v>
      </c>
      <c r="F80" s="84"/>
      <c r="G80" s="87">
        <f>SUM(G8+G39-G76)+INT(SUM(H8+H39-H76)/100)</f>
        <v>25702184</v>
      </c>
      <c r="H80" s="86">
        <f>MOD(SUM(H8+H39-H76),100)</f>
        <v>63</v>
      </c>
    </row>
    <row r="81" spans="3:8" ht="19.5" thickTop="1">
      <c r="C81" s="88"/>
      <c r="D81" s="88"/>
      <c r="G81" s="88"/>
      <c r="H81" s="88"/>
    </row>
    <row r="82" spans="7:8" ht="18.75">
      <c r="G82" s="88"/>
      <c r="H82" s="88"/>
    </row>
    <row r="83" spans="7:8" ht="18.75">
      <c r="G83" s="88"/>
      <c r="H83" s="88"/>
    </row>
    <row r="84" spans="7:8" ht="18.75">
      <c r="G84" s="88"/>
      <c r="H84" s="88"/>
    </row>
  </sheetData>
  <sheetProtection/>
  <mergeCells count="20">
    <mergeCell ref="A43:B43"/>
    <mergeCell ref="C43:D43"/>
    <mergeCell ref="G43:H43"/>
    <mergeCell ref="E76:F76"/>
    <mergeCell ref="E77:F77"/>
    <mergeCell ref="E79:F79"/>
    <mergeCell ref="A7:B7"/>
    <mergeCell ref="C7:D7"/>
    <mergeCell ref="G7:H7"/>
    <mergeCell ref="A41:D41"/>
    <mergeCell ref="G41:H41"/>
    <mergeCell ref="A42:B42"/>
    <mergeCell ref="C42:D42"/>
    <mergeCell ref="G42:H42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2015-05-07T02:49:49Z</dcterms:created>
  <dcterms:modified xsi:type="dcterms:W3CDTF">2015-05-07T02:51:09Z</dcterms:modified>
  <cp:category/>
  <cp:version/>
  <cp:contentType/>
  <cp:contentStatus/>
</cp:coreProperties>
</file>